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eter\Documents\Quer-PC-Unterricht\2026\2026_02_24\"/>
    </mc:Choice>
  </mc:AlternateContent>
  <xr:revisionPtr revIDLastSave="0" documentId="13_ncr:1_{A7344B5E-158C-426D-BDF0-F1CFC9E0573F}" xr6:coauthVersionLast="47" xr6:coauthVersionMax="47" xr10:uidLastSave="{00000000-0000-0000-0000-000000000000}"/>
  <bookViews>
    <workbookView xWindow="-120" yWindow="-120" windowWidth="29040" windowHeight="15720" xr2:uid="{AB3DF800-E273-4767-8592-A285E59F1C61}"/>
  </bookViews>
  <sheets>
    <sheet name="Tabelle1" sheetId="1" r:id="rId1"/>
  </sheets>
  <definedNames>
    <definedName name="Alter">Tabelle1!$B$1</definedName>
    <definedName name="ETF">Tabelle1!$B$7</definedName>
    <definedName name="Netto">Tabelle1!$B$2</definedName>
    <definedName name="Nettosteigerung">Tabelle1!$B$3</definedName>
    <definedName name="Rente">Tabelle1!$B$4</definedName>
    <definedName name="Rentensteigerung">Tabelle1!$B$5</definedName>
    <definedName name="Sparen">Tabelle1!$B$6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7" i="1" l="1"/>
  <c r="H2" i="1"/>
  <c r="H3" i="1" s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F2" i="1"/>
  <c r="F3" i="1" s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E2" i="1" a="1"/>
  <c r="E2" i="1" s="1"/>
  <c r="I2" i="1" l="1"/>
  <c r="J2" i="1" s="1"/>
  <c r="G2" i="1"/>
  <c r="G3" i="1" s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I3" i="1" l="1"/>
  <c r="J3" i="1"/>
  <c r="I4" i="1" s="1"/>
  <c r="J4" i="1" s="1"/>
  <c r="I5" i="1" l="1"/>
  <c r="J5" i="1"/>
  <c r="I6" i="1" l="1"/>
  <c r="J6" i="1" s="1"/>
  <c r="I7" i="1" l="1"/>
  <c r="J7" i="1"/>
  <c r="I8" i="1" s="1"/>
  <c r="J8" i="1" s="1"/>
  <c r="I9" i="1" s="1"/>
  <c r="J9" i="1" l="1"/>
  <c r="I10" i="1"/>
  <c r="J10" i="1" s="1"/>
  <c r="I11" i="1" l="1"/>
  <c r="J11" i="1"/>
  <c r="I12" i="1" l="1"/>
  <c r="J12" i="1" s="1"/>
  <c r="I13" i="1" l="1"/>
  <c r="J13" i="1"/>
  <c r="I14" i="1" l="1"/>
  <c r="J14" i="1" s="1"/>
  <c r="I15" i="1" l="1"/>
  <c r="J15" i="1" s="1"/>
  <c r="I16" i="1" l="1"/>
  <c r="J16" i="1" s="1"/>
  <c r="I17" i="1" l="1"/>
  <c r="J17" i="1" s="1"/>
  <c r="I18" i="1" l="1"/>
  <c r="J18" i="1" s="1"/>
  <c r="I19" i="1" l="1"/>
  <c r="J19" i="1" s="1"/>
  <c r="I20" i="1" l="1"/>
  <c r="J20" i="1" s="1"/>
  <c r="I21" i="1" l="1"/>
  <c r="J21" i="1" s="1"/>
  <c r="I22" i="1" l="1"/>
  <c r="J22" i="1" s="1"/>
  <c r="I23" i="1" l="1"/>
  <c r="J23" i="1" s="1"/>
  <c r="I24" i="1" l="1"/>
  <c r="J24" i="1" s="1"/>
  <c r="I25" i="1" l="1"/>
  <c r="J25" i="1" s="1"/>
  <c r="I26" i="1" l="1"/>
  <c r="J26" i="1"/>
  <c r="I27" i="1" l="1"/>
  <c r="J27" i="1" s="1"/>
  <c r="I28" i="1" l="1"/>
  <c r="J28" i="1" s="1"/>
  <c r="I29" i="1" l="1"/>
  <c r="J29" i="1" s="1"/>
  <c r="I30" i="1" l="1"/>
  <c r="J30" i="1" s="1"/>
  <c r="I31" i="1" l="1"/>
  <c r="J31" i="1" s="1"/>
  <c r="I32" i="1" l="1"/>
  <c r="J32" i="1" s="1"/>
  <c r="I33" i="1" l="1"/>
  <c r="J33" i="1" s="1"/>
  <c r="I34" i="1" l="1"/>
  <c r="J34" i="1" s="1"/>
  <c r="I35" i="1" l="1"/>
  <c r="J35" i="1" s="1"/>
  <c r="I36" i="1" l="1"/>
  <c r="J36" i="1" s="1"/>
  <c r="I37" i="1" l="1"/>
  <c r="J37" i="1" s="1"/>
  <c r="I38" i="1" l="1"/>
  <c r="J38" i="1" s="1"/>
  <c r="I39" i="1" l="1"/>
  <c r="J39" i="1" s="1"/>
  <c r="I40" i="1" l="1"/>
  <c r="J40" i="1" s="1"/>
  <c r="I41" i="1" l="1"/>
  <c r="J41" i="1" s="1"/>
  <c r="I42" i="1" l="1"/>
  <c r="J42" i="1" s="1"/>
  <c r="I43" i="1" l="1"/>
  <c r="J43" i="1"/>
  <c r="I44" i="1" l="1"/>
  <c r="J44" i="1"/>
  <c r="I45" i="1" l="1"/>
  <c r="J45" i="1" s="1"/>
  <c r="I46" i="1" l="1"/>
  <c r="J46" i="1" s="1"/>
  <c r="I47" i="1" l="1"/>
  <c r="J47" i="1" s="1"/>
  <c r="I48" i="1" l="1"/>
  <c r="J48" i="1" s="1"/>
  <c r="I49" i="1" s="1"/>
  <c r="J49" i="1" l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<sst xmlns="http://schemas.openxmlformats.org/spreadsheetml/2006/main" count="21" uniqueCount="16">
  <si>
    <t>Alter:</t>
  </si>
  <si>
    <t>Netto:</t>
  </si>
  <si>
    <t>Nettosteigerung:</t>
  </si>
  <si>
    <t>Rente:</t>
  </si>
  <si>
    <t>Rentensteigerung:</t>
  </si>
  <si>
    <t>Sparen:</t>
  </si>
  <si>
    <t>ETF:</t>
  </si>
  <si>
    <t>In den letzten 47 Jahren hatte der MSCI World Index (in EUR) eine durchschnittliche jährliche Wachstumsrate von 10,43 %</t>
  </si>
  <si>
    <t>Jahre</t>
  </si>
  <si>
    <t>Gesamt:</t>
  </si>
  <si>
    <t>https://www.justetf.com/de/news/geldanlage/zwanzig-jahre-rueckblick-was-waere-mein-portfolio-heute-wert.html</t>
  </si>
  <si>
    <t>https://curvo.eu/backtest/de/markt-index/msci-world?currency=eur</t>
  </si>
  <si>
    <t>https://www.finanzen.net/index/msci-world/historisch</t>
  </si>
  <si>
    <t>+212%</t>
  </si>
  <si>
    <t>7,7%</t>
  </si>
  <si>
    <t>pro Jahr: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</si>
</sst>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" x14ac:knownFonts="1">
    <font>
      <sz val="11"/>
      <color theme="1"/>
      <name val="Verdana"/>
      <family val="2"/>
    </font>
    <font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0" applyNumberFormat="1"/>
    <xf numFmtId="44" fontId="0" fillId="0" borderId="0" xfId="1" applyFont="1"/>
    <xf numFmtId="14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0" applyNumberFormat="1"/>
    <xf numFmtId="10" fontId="0" fillId="0" borderId="0" xfId="0" applyNumberFormat="1"/>
    <xf numFmtId="9" fontId="0" fillId="0" borderId="0" xfId="2" quotePrefix="1" applyFont="1"/>
    <xf numFmtId="0" fontId="0" fillId="0" borderId="0" xfId="0" quotePrefix="1"/>
    <xf numFmtId="2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1F670-8B85-4C3E-9E69-47D0C567CD3D}">
  <dimension ref="A1:T49"/>
  <sheetViews>
    <sheetView tabSelected="1" workbookViewId="0">
      <selection activeCell="I8" sqref="I8"/>
    </sheetView>
  </sheetViews>
  <sheetFormatPr baseColWidth="10" defaultRowHeight="14.25" x14ac:dyDescent="0.2"/>
  <cols>
    <col min="1" max="1" width="16.09765625" bestFit="1" customWidth="1"/>
    <col min="2" max="2" width="11.09765625" bestFit="1" customWidth="1"/>
    <col min="5" max="5" width="5.5" bestFit="1" customWidth="1"/>
    <col min="6" max="6" width="11.09765625" style="2" bestFit="1" customWidth="1"/>
    <col min="7" max="7" width="11.09765625" bestFit="1" customWidth="1"/>
    <col min="8" max="8" width="11.09765625" style="2" bestFit="1" customWidth="1"/>
    <col min="9" max="9" width="13.09765625" bestFit="1" customWidth="1"/>
    <col min="10" max="10" width="14.69921875" bestFit="1" customWidth="1"/>
    <col min="20" max="20" width="11.5" bestFit="1" customWidth="1"/>
  </cols>
  <sheetData>
    <row r="1" spans="1:20" x14ac:dyDescent="0.2">
      <c r="A1" t="s">
        <v>0</v>
      </c>
      <c r="B1">
        <v>20</v>
      </c>
      <c r="E1" t="s">
        <v>0</v>
      </c>
      <c r="F1" s="2" t="s">
        <v>1</v>
      </c>
      <c r="G1" t="s">
        <v>3</v>
      </c>
      <c r="H1" s="2" t="s">
        <v>5</v>
      </c>
      <c r="I1" t="s">
        <v>6</v>
      </c>
      <c r="J1" s="2" t="s">
        <v>9</v>
      </c>
      <c r="P1" t="s">
        <v>11</v>
      </c>
    </row>
    <row r="2" spans="1:20" x14ac:dyDescent="0.2">
      <c r="A2" t="s">
        <v>1</v>
      </c>
      <c r="B2" s="2">
        <v>3000</v>
      </c>
      <c r="E2" cm="1">
        <f t="array" ref="E2:E49">_xlfn.SEQUENCE(48,1,20,1)</f>
        <v>20</v>
      </c>
      <c r="F2" s="2">
        <f>Netto</f>
        <v>3000</v>
      </c>
      <c r="G2" s="6">
        <f>F2*Rente</f>
        <v>1440</v>
      </c>
      <c r="H2" s="2">
        <f>Sparen*12</f>
        <v>3048</v>
      </c>
      <c r="I2" s="6">
        <f>H2*ETF</f>
        <v>234.696</v>
      </c>
      <c r="J2" s="6">
        <f>H2+I2</f>
        <v>3282.6959999999999</v>
      </c>
      <c r="P2" t="s">
        <v>7</v>
      </c>
    </row>
    <row r="3" spans="1:20" x14ac:dyDescent="0.2">
      <c r="A3" t="s">
        <v>2</v>
      </c>
      <c r="B3" s="1">
        <v>0.02</v>
      </c>
      <c r="E3">
        <v>21</v>
      </c>
      <c r="F3" s="2">
        <f t="shared" ref="F3:F49" si="0">F2+F2*Nettosteigerung</f>
        <v>3060</v>
      </c>
      <c r="G3" s="6">
        <f t="shared" ref="G3:G49" si="1">G2+G2*Rentensteigerung</f>
        <v>1468.8</v>
      </c>
      <c r="H3" s="2">
        <f t="shared" ref="H3:H49" si="2">H2+H2*Nettosteigerung</f>
        <v>3108.96</v>
      </c>
      <c r="I3" s="6">
        <f t="shared" ref="I3:I49" si="3">(J2+H3)*ETF</f>
        <v>492.157512</v>
      </c>
      <c r="J3" s="6">
        <f>J2+H3+I3</f>
        <v>6883.8135119999997</v>
      </c>
    </row>
    <row r="4" spans="1:20" x14ac:dyDescent="0.2">
      <c r="A4" t="s">
        <v>3</v>
      </c>
      <c r="B4" s="1">
        <v>0.48</v>
      </c>
      <c r="E4">
        <v>22</v>
      </c>
      <c r="F4" s="2">
        <f t="shared" si="0"/>
        <v>3121.2</v>
      </c>
      <c r="G4" s="6">
        <f t="shared" si="1"/>
        <v>1498.1759999999999</v>
      </c>
      <c r="H4" s="2">
        <f t="shared" si="2"/>
        <v>3171.1392000000001</v>
      </c>
      <c r="I4" s="6">
        <f t="shared" si="3"/>
        <v>774.23135882400004</v>
      </c>
      <c r="J4" s="6">
        <f t="shared" ref="J4:J49" si="4">J3+H4+I4</f>
        <v>10829.184070824</v>
      </c>
      <c r="P4" t="s">
        <v>12</v>
      </c>
      <c r="R4" s="5"/>
    </row>
    <row r="5" spans="1:20" x14ac:dyDescent="0.2">
      <c r="A5" t="s">
        <v>4</v>
      </c>
      <c r="B5" s="1">
        <v>0.02</v>
      </c>
      <c r="E5">
        <v>23</v>
      </c>
      <c r="F5" s="2">
        <f t="shared" si="0"/>
        <v>3183.6239999999998</v>
      </c>
      <c r="G5" s="6">
        <f t="shared" si="1"/>
        <v>1528.1395199999999</v>
      </c>
      <c r="H5" s="2">
        <f t="shared" si="2"/>
        <v>3234.5619839999999</v>
      </c>
      <c r="I5" s="6">
        <f t="shared" si="3"/>
        <v>1082.908446221448</v>
      </c>
      <c r="J5" s="6">
        <f t="shared" si="4"/>
        <v>15146.654501045448</v>
      </c>
      <c r="Q5" s="3">
        <v>39492</v>
      </c>
      <c r="R5" s="4">
        <v>1445.96</v>
      </c>
    </row>
    <row r="6" spans="1:20" x14ac:dyDescent="0.2">
      <c r="A6" t="s">
        <v>5</v>
      </c>
      <c r="B6" s="2">
        <v>254</v>
      </c>
      <c r="E6">
        <v>24</v>
      </c>
      <c r="F6" s="2">
        <f t="shared" si="0"/>
        <v>3247.29648</v>
      </c>
      <c r="G6" s="6">
        <f t="shared" si="1"/>
        <v>1558.7023104</v>
      </c>
      <c r="H6" s="2">
        <f t="shared" si="2"/>
        <v>3299.2532236799998</v>
      </c>
      <c r="I6" s="6">
        <f t="shared" si="3"/>
        <v>1420.3348948038592</v>
      </c>
      <c r="J6" s="6">
        <f t="shared" si="4"/>
        <v>19866.242619529305</v>
      </c>
      <c r="Q6" s="3">
        <v>46070</v>
      </c>
      <c r="R6" s="4">
        <v>4507.95</v>
      </c>
    </row>
    <row r="7" spans="1:20" x14ac:dyDescent="0.2">
      <c r="A7" t="s">
        <v>6</v>
      </c>
      <c r="B7" s="7">
        <v>7.6999999999999999E-2</v>
      </c>
      <c r="E7">
        <v>25</v>
      </c>
      <c r="F7" s="2">
        <f t="shared" si="0"/>
        <v>3312.2424096</v>
      </c>
      <c r="G7" s="6">
        <f t="shared" si="1"/>
        <v>1589.8763566079999</v>
      </c>
      <c r="H7" s="2">
        <f t="shared" si="2"/>
        <v>3365.2382881535996</v>
      </c>
      <c r="I7" s="6">
        <f t="shared" si="3"/>
        <v>1788.8240298915837</v>
      </c>
      <c r="J7" s="6">
        <f t="shared" si="4"/>
        <v>25020.304937574489</v>
      </c>
      <c r="P7" t="s">
        <v>8</v>
      </c>
      <c r="Q7">
        <v>18</v>
      </c>
      <c r="R7" s="8" t="s">
        <v>13</v>
      </c>
      <c r="S7" t="s">
        <v>15</v>
      </c>
      <c r="T7" s="10">
        <f>212/18</f>
        <v>11.777777777777779</v>
      </c>
    </row>
    <row r="8" spans="1:20" x14ac:dyDescent="0.2">
      <c r="E8">
        <v>26</v>
      </c>
      <c r="F8" s="2">
        <f t="shared" si="0"/>
        <v>3378.487257792</v>
      </c>
      <c r="G8" s="6">
        <f t="shared" si="1"/>
        <v>1621.6738837401599</v>
      </c>
      <c r="H8" s="2">
        <f t="shared" si="2"/>
        <v>3432.5430539166714</v>
      </c>
      <c r="I8" s="6">
        <f t="shared" si="3"/>
        <v>2190.869295344819</v>
      </c>
      <c r="J8" s="6">
        <f t="shared" si="4"/>
        <v>30643.717286835978</v>
      </c>
    </row>
    <row r="9" spans="1:20" x14ac:dyDescent="0.2">
      <c r="E9">
        <v>27</v>
      </c>
      <c r="F9" s="2">
        <f t="shared" si="0"/>
        <v>3446.0570029478399</v>
      </c>
      <c r="G9" s="6">
        <f t="shared" si="1"/>
        <v>1654.1073614149632</v>
      </c>
      <c r="H9" s="2">
        <f t="shared" si="2"/>
        <v>3501.1939149950049</v>
      </c>
      <c r="I9" s="6">
        <f t="shared" si="3"/>
        <v>2629.1581625409858</v>
      </c>
      <c r="J9" s="6">
        <f t="shared" si="4"/>
        <v>36774.069364371971</v>
      </c>
    </row>
    <row r="10" spans="1:20" x14ac:dyDescent="0.2">
      <c r="E10">
        <v>28</v>
      </c>
      <c r="F10" s="2">
        <f t="shared" si="0"/>
        <v>3514.9781430067969</v>
      </c>
      <c r="G10" s="6">
        <f t="shared" si="1"/>
        <v>1687.1895086432623</v>
      </c>
      <c r="H10" s="2">
        <f t="shared" si="2"/>
        <v>3571.2177932949048</v>
      </c>
      <c r="I10" s="6">
        <f t="shared" si="3"/>
        <v>3106.5871111403494</v>
      </c>
      <c r="J10" s="6">
        <f t="shared" si="4"/>
        <v>43451.874268807223</v>
      </c>
      <c r="P10" t="s">
        <v>10</v>
      </c>
    </row>
    <row r="11" spans="1:20" x14ac:dyDescent="0.2">
      <c r="E11">
        <v>29</v>
      </c>
      <c r="F11" s="2">
        <f t="shared" si="0"/>
        <v>3585.277705866933</v>
      </c>
      <c r="G11" s="6">
        <f t="shared" si="1"/>
        <v>1720.9332988161275</v>
      </c>
      <c r="H11" s="2">
        <f t="shared" si="2"/>
        <v>3642.642149160803</v>
      </c>
      <c r="I11" s="6">
        <f t="shared" si="3"/>
        <v>3626.2777641835382</v>
      </c>
      <c r="J11" s="6">
        <f t="shared" si="4"/>
        <v>50720.794182151571</v>
      </c>
      <c r="P11" s="9" t="s">
        <v>14</v>
      </c>
    </row>
    <row r="12" spans="1:20" x14ac:dyDescent="0.2">
      <c r="E12">
        <v>30</v>
      </c>
      <c r="F12" s="2">
        <f t="shared" si="0"/>
        <v>3656.9832599842716</v>
      </c>
      <c r="G12" s="6">
        <f t="shared" si="1"/>
        <v>1755.35196479245</v>
      </c>
      <c r="H12" s="2">
        <f t="shared" si="2"/>
        <v>3715.4949921440189</v>
      </c>
      <c r="I12" s="6">
        <f t="shared" si="3"/>
        <v>4191.5942664207605</v>
      </c>
      <c r="J12" s="6">
        <f t="shared" si="4"/>
        <v>58627.883440716352</v>
      </c>
    </row>
    <row r="13" spans="1:20" x14ac:dyDescent="0.2">
      <c r="E13">
        <v>31</v>
      </c>
      <c r="F13" s="2">
        <f t="shared" si="0"/>
        <v>3730.1229251839572</v>
      </c>
      <c r="G13" s="6">
        <f t="shared" si="1"/>
        <v>1790.459004088299</v>
      </c>
      <c r="H13" s="2">
        <f t="shared" si="2"/>
        <v>3789.8048919868993</v>
      </c>
      <c r="I13" s="6">
        <f t="shared" si="3"/>
        <v>4806.1620016181505</v>
      </c>
      <c r="J13" s="6">
        <f t="shared" si="4"/>
        <v>67223.850334321396</v>
      </c>
    </row>
    <row r="14" spans="1:20" x14ac:dyDescent="0.2">
      <c r="E14">
        <v>32</v>
      </c>
      <c r="F14" s="2">
        <f t="shared" si="0"/>
        <v>3804.7253836876362</v>
      </c>
      <c r="G14" s="6">
        <f t="shared" si="1"/>
        <v>1826.2681841700651</v>
      </c>
      <c r="H14" s="2">
        <f t="shared" si="2"/>
        <v>3865.6009898266375</v>
      </c>
      <c r="I14" s="6">
        <f t="shared" si="3"/>
        <v>5473.887751959398</v>
      </c>
      <c r="J14" s="6">
        <f t="shared" si="4"/>
        <v>76563.339076107426</v>
      </c>
    </row>
    <row r="15" spans="1:20" x14ac:dyDescent="0.2">
      <c r="E15">
        <v>33</v>
      </c>
      <c r="F15" s="2">
        <f t="shared" si="0"/>
        <v>3880.8198913613887</v>
      </c>
      <c r="G15" s="6">
        <f t="shared" si="1"/>
        <v>1862.7935478534664</v>
      </c>
      <c r="H15" s="2">
        <f t="shared" si="2"/>
        <v>3942.9130096231702</v>
      </c>
      <c r="I15" s="6">
        <f t="shared" si="3"/>
        <v>6198.9814106012554</v>
      </c>
      <c r="J15" s="6">
        <f t="shared" si="4"/>
        <v>86705.233496331843</v>
      </c>
    </row>
    <row r="16" spans="1:20" x14ac:dyDescent="0.2">
      <c r="E16">
        <v>34</v>
      </c>
      <c r="F16" s="2">
        <f t="shared" si="0"/>
        <v>3958.4362891886167</v>
      </c>
      <c r="G16" s="6">
        <f t="shared" si="1"/>
        <v>1900.0494188105358</v>
      </c>
      <c r="H16" s="2">
        <f t="shared" si="2"/>
        <v>4021.7712698156338</v>
      </c>
      <c r="I16" s="6">
        <f t="shared" si="3"/>
        <v>6985.9793669933561</v>
      </c>
      <c r="J16" s="6">
        <f t="shared" si="4"/>
        <v>97712.984133140839</v>
      </c>
    </row>
    <row r="17" spans="5:10" x14ac:dyDescent="0.2">
      <c r="E17">
        <v>35</v>
      </c>
      <c r="F17" s="2">
        <f t="shared" si="0"/>
        <v>4037.6050149723892</v>
      </c>
      <c r="G17" s="6">
        <f t="shared" si="1"/>
        <v>1938.0504071867465</v>
      </c>
      <c r="H17" s="2">
        <f t="shared" si="2"/>
        <v>4102.2066952119467</v>
      </c>
      <c r="I17" s="6">
        <f t="shared" si="3"/>
        <v>7839.7696937831643</v>
      </c>
      <c r="J17" s="6">
        <f t="shared" si="4"/>
        <v>109654.96052213595</v>
      </c>
    </row>
    <row r="18" spans="5:10" x14ac:dyDescent="0.2">
      <c r="E18">
        <v>36</v>
      </c>
      <c r="F18" s="2">
        <f t="shared" si="0"/>
        <v>4118.3571152718368</v>
      </c>
      <c r="G18" s="6">
        <f t="shared" si="1"/>
        <v>1976.8114153304814</v>
      </c>
      <c r="H18" s="2">
        <f t="shared" si="2"/>
        <v>4184.2508291161857</v>
      </c>
      <c r="I18" s="6">
        <f t="shared" si="3"/>
        <v>8765.6192740464139</v>
      </c>
      <c r="J18" s="6">
        <f t="shared" si="4"/>
        <v>122604.83062529855</v>
      </c>
    </row>
    <row r="19" spans="5:10" x14ac:dyDescent="0.2">
      <c r="E19">
        <v>37</v>
      </c>
      <c r="F19" s="2">
        <f t="shared" si="0"/>
        <v>4200.7242575772734</v>
      </c>
      <c r="G19" s="6">
        <f t="shared" si="1"/>
        <v>2016.3476436370911</v>
      </c>
      <c r="H19" s="2">
        <f t="shared" si="2"/>
        <v>4267.9358456985092</v>
      </c>
      <c r="I19" s="6">
        <f t="shared" si="3"/>
        <v>9769.2030182667731</v>
      </c>
      <c r="J19" s="6">
        <f t="shared" si="4"/>
        <v>136641.96948926384</v>
      </c>
    </row>
    <row r="20" spans="5:10" x14ac:dyDescent="0.2">
      <c r="E20">
        <v>38</v>
      </c>
      <c r="F20" s="2">
        <f t="shared" si="0"/>
        <v>4284.7387427288186</v>
      </c>
      <c r="G20" s="6">
        <f t="shared" si="1"/>
        <v>2056.674596509833</v>
      </c>
      <c r="H20" s="2">
        <f t="shared" si="2"/>
        <v>4353.2945626124792</v>
      </c>
      <c r="I20" s="6">
        <f t="shared" si="3"/>
        <v>10856.635331994477</v>
      </c>
      <c r="J20" s="6">
        <f t="shared" si="4"/>
        <v>151851.8993838708</v>
      </c>
    </row>
    <row r="21" spans="5:10" x14ac:dyDescent="0.2">
      <c r="E21">
        <v>39</v>
      </c>
      <c r="F21" s="2">
        <f t="shared" si="0"/>
        <v>4370.4335175833949</v>
      </c>
      <c r="G21" s="6">
        <f t="shared" si="1"/>
        <v>2097.8080884400297</v>
      </c>
      <c r="H21" s="2">
        <f t="shared" si="2"/>
        <v>4440.3604538647287</v>
      </c>
      <c r="I21" s="6">
        <f t="shared" si="3"/>
        <v>12034.504007505635</v>
      </c>
      <c r="J21" s="6">
        <f t="shared" si="4"/>
        <v>168326.76384524116</v>
      </c>
    </row>
    <row r="22" spans="5:10" x14ac:dyDescent="0.2">
      <c r="E22">
        <v>40</v>
      </c>
      <c r="F22" s="2">
        <f t="shared" si="0"/>
        <v>4457.8421879350626</v>
      </c>
      <c r="G22" s="6">
        <f t="shared" si="1"/>
        <v>2139.7642502088302</v>
      </c>
      <c r="H22" s="2">
        <f t="shared" si="2"/>
        <v>4529.1676629420235</v>
      </c>
      <c r="I22" s="6">
        <f t="shared" si="3"/>
        <v>13309.906726130106</v>
      </c>
      <c r="J22" s="6">
        <f t="shared" si="4"/>
        <v>186165.8382343133</v>
      </c>
    </row>
    <row r="23" spans="5:10" x14ac:dyDescent="0.2">
      <c r="E23">
        <v>41</v>
      </c>
      <c r="F23" s="2">
        <f t="shared" si="0"/>
        <v>4546.9990316937638</v>
      </c>
      <c r="G23" s="6">
        <f t="shared" si="1"/>
        <v>2182.5595352130067</v>
      </c>
      <c r="H23" s="2">
        <f t="shared" si="2"/>
        <v>4619.7510162008639</v>
      </c>
      <c r="I23" s="6">
        <f t="shared" si="3"/>
        <v>14690.490372289591</v>
      </c>
      <c r="J23" s="6">
        <f t="shared" si="4"/>
        <v>205476.07962280375</v>
      </c>
    </row>
    <row r="24" spans="5:10" x14ac:dyDescent="0.2">
      <c r="E24">
        <v>42</v>
      </c>
      <c r="F24" s="2">
        <f t="shared" si="0"/>
        <v>4637.9390123276389</v>
      </c>
      <c r="G24" s="6">
        <f t="shared" si="1"/>
        <v>2226.2107259172667</v>
      </c>
      <c r="H24" s="2">
        <f t="shared" si="2"/>
        <v>4712.1460365248813</v>
      </c>
      <c r="I24" s="6">
        <f t="shared" si="3"/>
        <v>16184.493375768305</v>
      </c>
      <c r="J24" s="6">
        <f t="shared" si="4"/>
        <v>226372.71903509693</v>
      </c>
    </row>
    <row r="25" spans="5:10" x14ac:dyDescent="0.2">
      <c r="E25">
        <v>43</v>
      </c>
      <c r="F25" s="2">
        <f t="shared" si="0"/>
        <v>4730.6977925741921</v>
      </c>
      <c r="G25" s="6">
        <f t="shared" si="1"/>
        <v>2270.7349404356119</v>
      </c>
      <c r="H25" s="2">
        <f t="shared" si="2"/>
        <v>4806.388957255379</v>
      </c>
      <c r="I25" s="6">
        <f t="shared" si="3"/>
        <v>17800.791315411127</v>
      </c>
      <c r="J25" s="6">
        <f t="shared" si="4"/>
        <v>248979.89930776344</v>
      </c>
    </row>
    <row r="26" spans="5:10" x14ac:dyDescent="0.2">
      <c r="E26">
        <v>44</v>
      </c>
      <c r="F26" s="2">
        <f t="shared" si="0"/>
        <v>4825.3117484256763</v>
      </c>
      <c r="G26" s="6">
        <f t="shared" si="1"/>
        <v>2316.1496392443241</v>
      </c>
      <c r="H26" s="2">
        <f t="shared" si="2"/>
        <v>4902.5167364004865</v>
      </c>
      <c r="I26" s="6">
        <f t="shared" si="3"/>
        <v>19548.946035400622</v>
      </c>
      <c r="J26" s="6">
        <f t="shared" si="4"/>
        <v>273431.36207956454</v>
      </c>
    </row>
    <row r="27" spans="5:10" x14ac:dyDescent="0.2">
      <c r="E27">
        <v>45</v>
      </c>
      <c r="F27" s="2">
        <f t="shared" si="0"/>
        <v>4921.8179833941895</v>
      </c>
      <c r="G27" s="6">
        <f t="shared" si="1"/>
        <v>2362.4726320292107</v>
      </c>
      <c r="H27" s="2">
        <f t="shared" si="2"/>
        <v>5000.5670711284965</v>
      </c>
      <c r="I27" s="6">
        <f t="shared" si="3"/>
        <v>21439.258544603366</v>
      </c>
      <c r="J27" s="6">
        <f t="shared" si="4"/>
        <v>299871.18769529642</v>
      </c>
    </row>
    <row r="28" spans="5:10" x14ac:dyDescent="0.2">
      <c r="E28">
        <v>46</v>
      </c>
      <c r="F28" s="2">
        <f t="shared" si="0"/>
        <v>5020.2543430620735</v>
      </c>
      <c r="G28" s="6">
        <f t="shared" si="1"/>
        <v>2409.7220846697951</v>
      </c>
      <c r="H28" s="2">
        <f t="shared" si="2"/>
        <v>5100.5784125510663</v>
      </c>
      <c r="I28" s="6">
        <f t="shared" si="3"/>
        <v>23482.825990304256</v>
      </c>
      <c r="J28" s="6">
        <f t="shared" si="4"/>
        <v>328454.59209815174</v>
      </c>
    </row>
    <row r="29" spans="5:10" x14ac:dyDescent="0.2">
      <c r="E29">
        <v>47</v>
      </c>
      <c r="F29" s="2">
        <f t="shared" si="0"/>
        <v>5120.6594299233147</v>
      </c>
      <c r="G29" s="6">
        <f t="shared" si="1"/>
        <v>2457.9165263631912</v>
      </c>
      <c r="H29" s="2">
        <f t="shared" si="2"/>
        <v>5202.5899808020877</v>
      </c>
      <c r="I29" s="6">
        <f t="shared" si="3"/>
        <v>25691.603020079445</v>
      </c>
      <c r="J29" s="6">
        <f t="shared" si="4"/>
        <v>359348.78509903327</v>
      </c>
    </row>
    <row r="30" spans="5:10" x14ac:dyDescent="0.2">
      <c r="E30">
        <v>48</v>
      </c>
      <c r="F30" s="2">
        <f t="shared" si="0"/>
        <v>5223.0726185217809</v>
      </c>
      <c r="G30" s="6">
        <f t="shared" si="1"/>
        <v>2507.0748568904551</v>
      </c>
      <c r="H30" s="2">
        <f t="shared" si="2"/>
        <v>5306.6417804181292</v>
      </c>
      <c r="I30" s="6">
        <f t="shared" si="3"/>
        <v>28078.467869717755</v>
      </c>
      <c r="J30" s="6">
        <f t="shared" si="4"/>
        <v>392733.89474916912</v>
      </c>
    </row>
    <row r="31" spans="5:10" x14ac:dyDescent="0.2">
      <c r="E31">
        <v>49</v>
      </c>
      <c r="F31" s="2">
        <f t="shared" si="0"/>
        <v>5327.5340708922167</v>
      </c>
      <c r="G31" s="6">
        <f t="shared" si="1"/>
        <v>2557.216354028264</v>
      </c>
      <c r="H31" s="2">
        <f t="shared" si="2"/>
        <v>5412.7746160264915</v>
      </c>
      <c r="I31" s="6">
        <f t="shared" si="3"/>
        <v>30657.293541120063</v>
      </c>
      <c r="J31" s="6">
        <f t="shared" si="4"/>
        <v>428803.96290631569</v>
      </c>
    </row>
    <row r="32" spans="5:10" x14ac:dyDescent="0.2">
      <c r="E32">
        <v>50</v>
      </c>
      <c r="F32" s="2">
        <f t="shared" si="0"/>
        <v>5434.084752310061</v>
      </c>
      <c r="G32" s="6">
        <f t="shared" si="1"/>
        <v>2608.3606811088293</v>
      </c>
      <c r="H32" s="2">
        <f t="shared" si="2"/>
        <v>5521.0301083470213</v>
      </c>
      <c r="I32" s="6">
        <f t="shared" si="3"/>
        <v>33443.024462129026</v>
      </c>
      <c r="J32" s="6">
        <f t="shared" si="4"/>
        <v>467768.01747679175</v>
      </c>
    </row>
    <row r="33" spans="5:10" x14ac:dyDescent="0.2">
      <c r="E33">
        <v>51</v>
      </c>
      <c r="F33" s="2">
        <f t="shared" si="0"/>
        <v>5542.7664473562627</v>
      </c>
      <c r="G33" s="6">
        <f t="shared" si="1"/>
        <v>2660.5278947310057</v>
      </c>
      <c r="H33" s="2">
        <f t="shared" si="2"/>
        <v>5631.4507105139619</v>
      </c>
      <c r="I33" s="6">
        <f t="shared" si="3"/>
        <v>36451.759050422537</v>
      </c>
      <c r="J33" s="6">
        <f t="shared" si="4"/>
        <v>509851.22723772825</v>
      </c>
    </row>
    <row r="34" spans="5:10" x14ac:dyDescent="0.2">
      <c r="E34">
        <v>52</v>
      </c>
      <c r="F34" s="2">
        <f t="shared" si="0"/>
        <v>5653.6217763033883</v>
      </c>
      <c r="G34" s="6">
        <f t="shared" si="1"/>
        <v>2713.738452625626</v>
      </c>
      <c r="H34" s="2">
        <f t="shared" si="2"/>
        <v>5744.0797247242408</v>
      </c>
      <c r="I34" s="6">
        <f t="shared" si="3"/>
        <v>39700.838636108841</v>
      </c>
      <c r="J34" s="6">
        <f t="shared" si="4"/>
        <v>555296.14559856127</v>
      </c>
    </row>
    <row r="35" spans="5:10" x14ac:dyDescent="0.2">
      <c r="E35">
        <v>53</v>
      </c>
      <c r="F35" s="2">
        <f t="shared" si="0"/>
        <v>5766.6942118294564</v>
      </c>
      <c r="G35" s="6">
        <f t="shared" si="1"/>
        <v>2768.0132216781385</v>
      </c>
      <c r="H35" s="2">
        <f t="shared" si="2"/>
        <v>5858.9613192187253</v>
      </c>
      <c r="I35" s="6">
        <f t="shared" si="3"/>
        <v>43208.943232669058</v>
      </c>
      <c r="J35" s="6">
        <f t="shared" si="4"/>
        <v>604364.05015044904</v>
      </c>
    </row>
    <row r="36" spans="5:10" x14ac:dyDescent="0.2">
      <c r="E36">
        <v>54</v>
      </c>
      <c r="F36" s="2">
        <f t="shared" si="0"/>
        <v>5882.0280960660457</v>
      </c>
      <c r="G36" s="6">
        <f t="shared" si="1"/>
        <v>2823.3734861117014</v>
      </c>
      <c r="H36" s="2">
        <f t="shared" si="2"/>
        <v>5976.1405456030998</v>
      </c>
      <c r="I36" s="6">
        <f t="shared" si="3"/>
        <v>46996.194683596019</v>
      </c>
      <c r="J36" s="6">
        <f t="shared" si="4"/>
        <v>657336.38537964819</v>
      </c>
    </row>
    <row r="37" spans="5:10" x14ac:dyDescent="0.2">
      <c r="E37">
        <v>55</v>
      </c>
      <c r="F37" s="2">
        <f t="shared" si="0"/>
        <v>5999.6686579873667</v>
      </c>
      <c r="G37" s="6">
        <f t="shared" si="1"/>
        <v>2879.8409558339354</v>
      </c>
      <c r="H37" s="2">
        <f t="shared" si="2"/>
        <v>6095.6633565151615</v>
      </c>
      <c r="I37" s="6">
        <f t="shared" si="3"/>
        <v>51084.267752684573</v>
      </c>
      <c r="J37" s="6">
        <f t="shared" si="4"/>
        <v>714516.31648884783</v>
      </c>
    </row>
    <row r="38" spans="5:10" x14ac:dyDescent="0.2">
      <c r="E38">
        <v>56</v>
      </c>
      <c r="F38" s="2">
        <f t="shared" si="0"/>
        <v>6119.6620311471142</v>
      </c>
      <c r="G38" s="6">
        <f t="shared" si="1"/>
        <v>2937.4377749506139</v>
      </c>
      <c r="H38" s="2">
        <f t="shared" si="2"/>
        <v>6217.5766236454647</v>
      </c>
      <c r="I38" s="6">
        <f t="shared" si="3"/>
        <v>55496.509769661985</v>
      </c>
      <c r="J38" s="6">
        <f t="shared" si="4"/>
        <v>776230.40288215526</v>
      </c>
    </row>
    <row r="39" spans="5:10" x14ac:dyDescent="0.2">
      <c r="E39">
        <v>57</v>
      </c>
      <c r="F39" s="2">
        <f t="shared" si="0"/>
        <v>6242.0552717700566</v>
      </c>
      <c r="G39" s="6">
        <f t="shared" si="1"/>
        <v>2996.1865304496259</v>
      </c>
      <c r="H39" s="2">
        <f t="shared" si="2"/>
        <v>6341.9281561183743</v>
      </c>
      <c r="I39" s="6">
        <f t="shared" si="3"/>
        <v>60258.069489947069</v>
      </c>
      <c r="J39" s="6">
        <f t="shared" si="4"/>
        <v>842830.40052822069</v>
      </c>
    </row>
    <row r="40" spans="5:10" x14ac:dyDescent="0.2">
      <c r="E40">
        <v>58</v>
      </c>
      <c r="F40" s="2">
        <f t="shared" si="0"/>
        <v>6366.8963772054576</v>
      </c>
      <c r="G40" s="6">
        <f t="shared" si="1"/>
        <v>3056.1102610586186</v>
      </c>
      <c r="H40" s="2">
        <f t="shared" si="2"/>
        <v>6468.7667192407416</v>
      </c>
      <c r="I40" s="6">
        <f t="shared" si="3"/>
        <v>65396.035878054528</v>
      </c>
      <c r="J40" s="6">
        <f t="shared" si="4"/>
        <v>914695.20312551595</v>
      </c>
    </row>
    <row r="41" spans="5:10" x14ac:dyDescent="0.2">
      <c r="E41">
        <v>59</v>
      </c>
      <c r="F41" s="2">
        <f t="shared" si="0"/>
        <v>6494.2343047495669</v>
      </c>
      <c r="G41" s="6">
        <f t="shared" si="1"/>
        <v>3117.232466279791</v>
      </c>
      <c r="H41" s="2">
        <f t="shared" si="2"/>
        <v>6598.1420536255564</v>
      </c>
      <c r="I41" s="6">
        <f t="shared" si="3"/>
        <v>70939.5875787939</v>
      </c>
      <c r="J41" s="6">
        <f t="shared" si="4"/>
        <v>992232.93275793537</v>
      </c>
    </row>
    <row r="42" spans="5:10" x14ac:dyDescent="0.2">
      <c r="E42">
        <v>60</v>
      </c>
      <c r="F42" s="2">
        <f t="shared" si="0"/>
        <v>6624.1189908445585</v>
      </c>
      <c r="G42" s="6">
        <f t="shared" si="1"/>
        <v>3179.577115605387</v>
      </c>
      <c r="H42" s="2">
        <f t="shared" si="2"/>
        <v>6730.1048946980673</v>
      </c>
      <c r="I42" s="6">
        <f t="shared" si="3"/>
        <v>76920.153899252764</v>
      </c>
      <c r="J42" s="6">
        <f t="shared" si="4"/>
        <v>1075883.191551886</v>
      </c>
    </row>
    <row r="43" spans="5:10" x14ac:dyDescent="0.2">
      <c r="E43">
        <v>61</v>
      </c>
      <c r="F43" s="2">
        <f t="shared" si="0"/>
        <v>6756.6013706614494</v>
      </c>
      <c r="G43" s="6">
        <f t="shared" si="1"/>
        <v>3243.1686579174948</v>
      </c>
      <c r="H43" s="2">
        <f t="shared" si="2"/>
        <v>6864.7069925920287</v>
      </c>
      <c r="I43" s="6">
        <f t="shared" si="3"/>
        <v>83371.588187924805</v>
      </c>
      <c r="J43" s="6">
        <f t="shared" si="4"/>
        <v>1166119.4867324028</v>
      </c>
    </row>
    <row r="44" spans="5:10" x14ac:dyDescent="0.2">
      <c r="E44">
        <v>62</v>
      </c>
      <c r="F44" s="2">
        <f t="shared" si="0"/>
        <v>6891.733398074678</v>
      </c>
      <c r="G44" s="6">
        <f t="shared" si="1"/>
        <v>3308.0320310758448</v>
      </c>
      <c r="H44" s="2">
        <f t="shared" si="2"/>
        <v>7002.0011324438692</v>
      </c>
      <c r="I44" s="6">
        <f t="shared" si="3"/>
        <v>90330.354565593181</v>
      </c>
      <c r="J44" s="6">
        <f t="shared" si="4"/>
        <v>1263451.8424304398</v>
      </c>
    </row>
    <row r="45" spans="5:10" x14ac:dyDescent="0.2">
      <c r="E45">
        <v>63</v>
      </c>
      <c r="F45" s="2">
        <f t="shared" si="0"/>
        <v>7029.5680660361713</v>
      </c>
      <c r="G45" s="6">
        <f t="shared" si="1"/>
        <v>3374.1926716973617</v>
      </c>
      <c r="H45" s="2">
        <f t="shared" si="2"/>
        <v>7142.0411550927465</v>
      </c>
      <c r="I45" s="6">
        <f t="shared" si="3"/>
        <v>97835.729036085992</v>
      </c>
      <c r="J45" s="6">
        <f t="shared" si="4"/>
        <v>1368429.6126216184</v>
      </c>
    </row>
    <row r="46" spans="5:10" x14ac:dyDescent="0.2">
      <c r="E46">
        <v>64</v>
      </c>
      <c r="F46" s="2">
        <f t="shared" si="0"/>
        <v>7170.1594273568944</v>
      </c>
      <c r="G46" s="6">
        <f t="shared" si="1"/>
        <v>3441.6765251313091</v>
      </c>
      <c r="H46" s="2">
        <f t="shared" si="2"/>
        <v>7284.8819781946013</v>
      </c>
      <c r="I46" s="6">
        <f t="shared" si="3"/>
        <v>105930.01608418561</v>
      </c>
      <c r="J46" s="6">
        <f t="shared" si="4"/>
        <v>1481644.5106839987</v>
      </c>
    </row>
    <row r="47" spans="5:10" x14ac:dyDescent="0.2">
      <c r="E47">
        <v>65</v>
      </c>
      <c r="F47" s="2">
        <f t="shared" si="0"/>
        <v>7313.5626159040321</v>
      </c>
      <c r="G47" s="6">
        <f t="shared" si="1"/>
        <v>3510.5100556339353</v>
      </c>
      <c r="H47" s="2">
        <f t="shared" si="2"/>
        <v>7430.5796177584934</v>
      </c>
      <c r="I47" s="6">
        <f t="shared" si="3"/>
        <v>114658.7819532353</v>
      </c>
      <c r="J47" s="6">
        <f t="shared" si="4"/>
        <v>1603733.8722549926</v>
      </c>
    </row>
    <row r="48" spans="5:10" x14ac:dyDescent="0.2">
      <c r="E48">
        <v>66</v>
      </c>
      <c r="F48" s="2">
        <f t="shared" si="0"/>
        <v>7459.8338682221129</v>
      </c>
      <c r="G48" s="6">
        <f t="shared" si="1"/>
        <v>3580.7202567466138</v>
      </c>
      <c r="H48" s="2">
        <f t="shared" si="2"/>
        <v>7579.1912101136631</v>
      </c>
      <c r="I48" s="6">
        <f t="shared" si="3"/>
        <v>124071.10588681318</v>
      </c>
      <c r="J48" s="6">
        <f t="shared" si="4"/>
        <v>1735384.1693519196</v>
      </c>
    </row>
    <row r="49" spans="5:10" x14ac:dyDescent="0.2">
      <c r="E49">
        <v>67</v>
      </c>
      <c r="F49" s="2">
        <f t="shared" si="0"/>
        <v>7609.0305455865555</v>
      </c>
      <c r="G49" s="6">
        <f t="shared" si="1"/>
        <v>3652.3346618815463</v>
      </c>
      <c r="H49" s="2">
        <f t="shared" si="2"/>
        <v>7730.7750343159369</v>
      </c>
      <c r="I49" s="6">
        <f t="shared" si="3"/>
        <v>134219.85071774013</v>
      </c>
      <c r="J49" s="6">
        <f t="shared" si="4"/>
        <v>1877334.7951039756</v>
      </c>
    </row>
  </sheetData>
  <pageMargins left="0.7" right="0.7" top="0.78740157499999996" bottom="0.78740157499999996" header="0.3" footer="0.3"/>
  <ignoredErrors>
    <ignoredError sqref="G3 G4:G4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7</vt:i4>
      </vt:variant>
    </vt:vector>
  </HeadingPairs>
  <TitlesOfParts>
    <vt:vector size="8" baseType="lpstr">
      <vt:lpstr>Tabelle1</vt:lpstr>
      <vt:lpstr>Alter</vt:lpstr>
      <vt:lpstr>ETF</vt:lpstr>
      <vt:lpstr>Netto</vt:lpstr>
      <vt:lpstr>Nettosteigerung</vt:lpstr>
      <vt:lpstr>Rente</vt:lpstr>
      <vt:lpstr>Rentensteigerung</vt:lpstr>
      <vt:lpstr>Sparen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Riehl</dc:creator>
  <cp:lastModifiedBy>Peter Riehl</cp:lastModifiedBy>
  <dcterms:created xsi:type="dcterms:W3CDTF">2026-02-18T05:57:52Z</dcterms:created>
  <dcterms:modified xsi:type="dcterms:W3CDTF">2026-02-23T09:41:31Z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2026-02-18T06:05:26Z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41bd9021-8b70-4d05-b286-4f321ad28aff</vt:lpwstr>
  </property>
  <property fmtid="{D5CDD505-2E9C-101B-9397-08002B2CF9AE}" pid="7" name="MSIP_Label_defa4170-0d19-0005-0004-bc88714345d2_ActionId">
    <vt:lpwstr>2978a31e-3129-4bbb-942d-4636972ec49f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